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vasz\Downloads\"/>
    </mc:Choice>
  </mc:AlternateContent>
  <xr:revisionPtr revIDLastSave="0" documentId="13_ncr:1_{469E462D-6394-43CE-BB9D-5411F5E8AAAE}" xr6:coauthVersionLast="36" xr6:coauthVersionMax="36" xr10:uidLastSave="{00000000-0000-0000-0000-000000000000}"/>
  <bookViews>
    <workbookView xWindow="720" yWindow="465" windowWidth="27555" windowHeight="12240" xr2:uid="{00000000-000D-0000-FFFF-FFFF00000000}"/>
  </bookViews>
  <sheets>
    <sheet name="ERSTE Járadék Kalkulátor" sheetId="1" r:id="rId1"/>
  </sheets>
  <calcPr calcId="191029"/>
</workbook>
</file>

<file path=xl/calcChain.xml><?xml version="1.0" encoding="utf-8"?>
<calcChain xmlns="http://schemas.openxmlformats.org/spreadsheetml/2006/main">
  <c r="XEU28" i="1" l="1"/>
  <c r="XEV28" i="1" s="1"/>
  <c r="XEU19" i="1"/>
  <c r="XEU29" i="1"/>
  <c r="XEU30" i="1" l="1"/>
  <c r="XEU32" i="1" s="1"/>
  <c r="C32" i="1" l="1"/>
  <c r="XEU33" i="1" s="1"/>
  <c r="C34" i="1" s="1"/>
  <c r="XEU20" i="1"/>
  <c r="XEU21" i="1" s="1"/>
  <c r="C23" i="1" s="1"/>
  <c r="C33" i="1" l="1"/>
</calcChain>
</file>

<file path=xl/sharedStrings.xml><?xml version="1.0" encoding="utf-8"?>
<sst xmlns="http://schemas.openxmlformats.org/spreadsheetml/2006/main" count="29" uniqueCount="22">
  <si>
    <t>Járadék tartama (év):</t>
  </si>
  <si>
    <t>v:</t>
  </si>
  <si>
    <t>v^f</t>
  </si>
  <si>
    <t>Önkéntes nyugdíjpénztári járadék kalkulátor</t>
  </si>
  <si>
    <t>1. Járadékösszeg kalkulációja</t>
  </si>
  <si>
    <t>Felhalmozott megtakarítási összeg:</t>
  </si>
  <si>
    <t>Éves</t>
  </si>
  <si>
    <t>Féléves</t>
  </si>
  <si>
    <t>Negyedéves</t>
  </si>
  <si>
    <t>Havi</t>
  </si>
  <si>
    <t>Választott gyakoriság:</t>
  </si>
  <si>
    <t>Technikai kamatláb:</t>
  </si>
  <si>
    <t>Gyakoriság szerinti járadéktag:</t>
  </si>
  <si>
    <r>
      <rPr>
        <b/>
        <sz val="10"/>
        <color theme="4" tint="-0.499984740745262"/>
        <rFont val="Arial"/>
        <family val="2"/>
        <charset val="238"/>
      </rPr>
      <t xml:space="preserve">1. </t>
    </r>
    <r>
      <rPr>
        <b/>
        <sz val="10"/>
        <color theme="1"/>
        <rFont val="Arial"/>
        <family val="2"/>
        <charset val="238"/>
      </rPr>
      <t>Járadékösszeg kalkulációja</t>
    </r>
  </si>
  <si>
    <r>
      <rPr>
        <b/>
        <sz val="10"/>
        <color theme="4" tint="-0.499984740745262"/>
        <rFont val="Arial"/>
        <family val="2"/>
        <charset val="238"/>
      </rPr>
      <t xml:space="preserve">1. </t>
    </r>
    <r>
      <rPr>
        <b/>
        <sz val="10"/>
        <color theme="1"/>
        <rFont val="Arial"/>
        <family val="2"/>
        <charset val="238"/>
      </rPr>
      <t>Lehetséges járadékfizetési tartam kalkulációja</t>
    </r>
  </si>
  <si>
    <t>Választott járadékfizetési gyakoriság:</t>
  </si>
  <si>
    <t>Lehetséges futamidő években:</t>
  </si>
  <si>
    <t>Lehetséges kifizetések száma az elvárt járadékösszeggel:</t>
  </si>
  <si>
    <t>Lehetséges kifizetések időtartama az elvárt járadékösszeggel (év):</t>
  </si>
  <si>
    <t>Felhalmozott megtakarítási összeg (Ft):</t>
  </si>
  <si>
    <t>Elvárt járadékösszeg (Ft):</t>
  </si>
  <si>
    <t>Utolsó (töredék)járadékkifizetés becsült összege (Ft):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</si>
</sst>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%"/>
    <numFmt numFmtId="165" formatCode="0."/>
    <numFmt numFmtId="166" formatCode="0.000"/>
    <numFmt numFmtId="167" formatCode="#,##0.0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18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164" fontId="0" fillId="0" borderId="0" xfId="1" applyNumberFormat="1" applyFont="1" applyBorder="1"/>
    <xf numFmtId="9" fontId="0" fillId="0" borderId="0" xfId="0" applyNumberForma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2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166" fontId="5" fillId="0" borderId="0" xfId="0" applyNumberFormat="1" applyFont="1"/>
    <xf numFmtId="4" fontId="0" fillId="0" borderId="0" xfId="0" applyNumberFormat="1" applyBorder="1"/>
    <xf numFmtId="167" fontId="2" fillId="0" borderId="0" xfId="0" applyNumberFormat="1" applyFont="1" applyFill="1" applyBorder="1" applyAlignment="1">
      <alignment horizontal="right"/>
    </xf>
    <xf numFmtId="167" fontId="5" fillId="0" borderId="0" xfId="0" applyNumberFormat="1" applyFont="1"/>
    <xf numFmtId="167" fontId="5" fillId="0" borderId="0" xfId="0" applyNumberFormat="1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4" xfId="0" applyFont="1" applyBorder="1"/>
    <xf numFmtId="3" fontId="2" fillId="3" borderId="4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1" fontId="2" fillId="3" borderId="4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/>
    <xf numFmtId="4" fontId="2" fillId="2" borderId="4" xfId="0" applyNumberFormat="1" applyFont="1" applyFill="1" applyBorder="1" applyAlignment="1"/>
    <xf numFmtId="165" fontId="3" fillId="0" borderId="7" xfId="0" applyNumberFormat="1" applyFont="1" applyFill="1" applyBorder="1" applyAlignment="1">
      <alignment horizontal="left" vertical="top"/>
    </xf>
    <xf numFmtId="0" fontId="7" fillId="0" borderId="3" xfId="0" applyFont="1" applyBorder="1"/>
    <xf numFmtId="0" fontId="5" fillId="0" borderId="3" xfId="0" applyFont="1" applyBorder="1"/>
    <xf numFmtId="0" fontId="5" fillId="0" borderId="3" xfId="0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3" xfId="0" applyFont="1" applyBorder="1"/>
    <xf numFmtId="0" fontId="5" fillId="0" borderId="5" xfId="0" applyFont="1" applyFill="1" applyBorder="1" applyAlignment="1">
      <alignment horizontal="right"/>
    </xf>
    <xf numFmtId="3" fontId="5" fillId="2" borderId="6" xfId="0" applyNumberFormat="1" applyFont="1" applyFill="1" applyBorder="1"/>
  </cellXfs>
  <cellStyles count="3">
    <cellStyle name="Normál" xfId="0" builtinId="0"/>
    <cellStyle name="Százalék" xfId="1" builtinId="5"/>
    <cellStyle name="Százalék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75126</xdr:colOff>
      <xdr:row>0</xdr:row>
      <xdr:rowOff>101974</xdr:rowOff>
    </xdr:from>
    <xdr:to>
      <xdr:col>2</xdr:col>
      <xdr:colOff>1356424</xdr:colOff>
      <xdr:row>3</xdr:row>
      <xdr:rowOff>63874</xdr:rowOff>
    </xdr:to>
    <xdr:pic>
      <xdr:nvPicPr>
        <xdr:cNvPr id="2" name="Picture 1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56626" y="101974"/>
          <a:ext cx="1281298" cy="56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56030</xdr:colOff>
      <xdr:row>5</xdr:row>
      <xdr:rowOff>0</xdr:rowOff>
    </xdr:from>
    <xdr:to>
      <xdr:col>2</xdr:col>
      <xdr:colOff>4202206</xdr:colOff>
      <xdr:row>14</xdr:row>
      <xdr:rowOff>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03412" y="986118"/>
          <a:ext cx="8180294" cy="1714500"/>
        </a:xfrm>
        <a:prstGeom prst="rect">
          <a:avLst/>
        </a:prstGeom>
        <a:solidFill>
          <a:srgbClr val="FFFFFF"/>
        </a:solidFill>
        <a:ln w="12700">
          <a:solidFill>
            <a:srgbClr val="C0C0C0">
              <a:alpha val="0"/>
            </a:srgbClr>
          </a:solidFill>
          <a:miter lim="800000"/>
          <a:headEnd/>
          <a:tailEnd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 járadékkalkulátor segítségével kétféle módon kalkulálható a jövőbeni járadékjogosultság mértéke:</a:t>
          </a:r>
        </a:p>
        <a:p>
          <a:pPr algn="l" rtl="0">
            <a:defRPr sz="1000"/>
          </a:pPr>
          <a:endParaRPr lang="hu-HU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hu-HU" sz="1200" b="1" i="0" baseline="0">
              <a:solidFill>
                <a:schemeClr val="accent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</a:t>
          </a:r>
          <a:r>
            <a:rPr lang="hu-HU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Lehetőség van </a:t>
          </a:r>
          <a:r>
            <a:rPr lang="hu-HU" sz="1000" b="0" i="0" u="sng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járadék összegének kalkulációjára </a:t>
          </a:r>
          <a:r>
            <a:rPr lang="hu-H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felhalmozott megtakarítás, a választott járadékfizetési gyakoriság , valamint a </a:t>
          </a:r>
          <a:r>
            <a:rPr lang="hu-HU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választott járadékfizetési tartam alapján, illetve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hu-HU" sz="1200" b="1" i="0" baseline="0">
              <a:solidFill>
                <a:schemeClr val="accent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</a:t>
          </a:r>
          <a:r>
            <a:rPr lang="hu-HU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lehetőség van </a:t>
          </a:r>
          <a:r>
            <a:rPr lang="hu-HU" sz="1000" b="0" i="0" u="sng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lehetséges járadékfizetési tartam kalkulációjára</a:t>
          </a:r>
          <a:r>
            <a:rPr lang="hu-HU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hu-H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felhalmozott megtakarítás, a választott járadékfizetési gyakoriság , valamint a kívánt járadékösszeg alapján.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hu-HU" sz="10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hu-H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Mindkét kalkulációhoz a kék cellák kitöltése szükséges, míg az eredményeket a zöld cellák tartalmazzák.</a:t>
          </a:r>
          <a:endParaRPr lang="hu-H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hu-HU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W39"/>
  <sheetViews>
    <sheetView showGridLines="0" tabSelected="1" zoomScale="85" zoomScaleNormal="85" workbookViewId="0">
      <selection activeCell="E3" sqref="E3"/>
    </sheetView>
  </sheetViews>
  <sheetFormatPr defaultColWidth="9.140625" defaultRowHeight="15" x14ac:dyDescent="0.25"/>
  <cols>
    <col min="1" max="1" width="5.140625" customWidth="1"/>
    <col min="2" max="2" width="60.5703125" customWidth="1"/>
    <col min="3" max="3" width="64.5703125" customWidth="1"/>
    <col min="4" max="4" width="10.42578125" customWidth="1"/>
    <col min="10" max="255" width="9.140625" customWidth="1"/>
    <col min="16373" max="16373" width="9.140625" hidden="1" customWidth="1"/>
    <col min="16374" max="16374" width="30" style="4" hidden="1" customWidth="1"/>
    <col min="16375" max="16375" width="9.140625" style="4" hidden="1" customWidth="1"/>
    <col min="16376" max="16377" width="9.140625" hidden="1" customWidth="1"/>
    <col min="16378" max="16384" width="0" hidden="1" customWidth="1"/>
  </cols>
  <sheetData>
    <row r="1" spans="2:249 16373:16376" x14ac:dyDescent="0.25">
      <c r="B1" s="21"/>
      <c r="C1" s="22"/>
    </row>
    <row r="2" spans="2:249 16373:16376" ht="18" x14ac:dyDescent="0.25">
      <c r="B2" s="32" t="s">
        <v>3</v>
      </c>
      <c r="C2" s="24"/>
      <c r="XES2" s="1"/>
      <c r="XET2" s="6"/>
      <c r="XEU2" s="6"/>
      <c r="XEV2" s="1"/>
    </row>
    <row r="3" spans="2:249 16373:16376" x14ac:dyDescent="0.25">
      <c r="B3" s="23"/>
      <c r="C3" s="24"/>
      <c r="XES3" s="1"/>
      <c r="XET3" s="12" t="s">
        <v>6</v>
      </c>
      <c r="XEU3" s="12">
        <v>1</v>
      </c>
      <c r="XEV3" s="1"/>
    </row>
    <row r="4" spans="2:249 16373:16376" x14ac:dyDescent="0.25">
      <c r="B4" s="23"/>
      <c r="C4" s="24"/>
      <c r="IO4" s="3"/>
      <c r="XES4" s="1"/>
      <c r="XET4" s="12" t="s">
        <v>7</v>
      </c>
      <c r="XEU4" s="12">
        <v>2</v>
      </c>
      <c r="XEV4" s="1"/>
    </row>
    <row r="5" spans="2:249 16373:16376" x14ac:dyDescent="0.25">
      <c r="B5" s="23"/>
      <c r="C5" s="24"/>
      <c r="IO5" s="3"/>
      <c r="XES5" s="1"/>
      <c r="XET5" s="12" t="s">
        <v>8</v>
      </c>
      <c r="XEU5" s="12">
        <v>4</v>
      </c>
      <c r="XEV5" s="1"/>
    </row>
    <row r="6" spans="2:249 16373:16376" x14ac:dyDescent="0.25">
      <c r="B6" s="23"/>
      <c r="C6" s="24"/>
      <c r="IO6" s="3"/>
      <c r="XES6" s="1"/>
      <c r="XET6" s="12" t="s">
        <v>9</v>
      </c>
      <c r="XEU6" s="12">
        <v>12</v>
      </c>
      <c r="XEV6" s="1"/>
    </row>
    <row r="7" spans="2:249 16373:16376" x14ac:dyDescent="0.25">
      <c r="B7" s="23"/>
      <c r="C7" s="24"/>
      <c r="IO7" s="3"/>
      <c r="XES7" s="1"/>
      <c r="XET7" s="12"/>
      <c r="XEU7" s="12"/>
      <c r="XEV7" s="1"/>
    </row>
    <row r="8" spans="2:249 16373:16376" x14ac:dyDescent="0.25">
      <c r="B8" s="23"/>
      <c r="C8" s="24"/>
      <c r="IO8" s="3"/>
      <c r="XES8" s="1"/>
      <c r="XET8" s="8" t="s">
        <v>11</v>
      </c>
      <c r="XEU8" s="9">
        <v>0.01</v>
      </c>
      <c r="XEV8" s="1"/>
    </row>
    <row r="9" spans="2:249 16373:16376" x14ac:dyDescent="0.25">
      <c r="B9" s="23"/>
      <c r="C9" s="24"/>
      <c r="IO9" s="3"/>
      <c r="XES9" s="1"/>
      <c r="XET9" s="12"/>
      <c r="XEU9" s="12"/>
      <c r="XEV9" s="1"/>
    </row>
    <row r="10" spans="2:249 16373:16376" x14ac:dyDescent="0.25">
      <c r="B10" s="23"/>
      <c r="C10" s="24"/>
      <c r="IO10" s="3"/>
      <c r="XES10" s="1"/>
      <c r="XEV10" s="1"/>
    </row>
    <row r="11" spans="2:249 16373:16376" x14ac:dyDescent="0.25">
      <c r="B11" s="23"/>
      <c r="C11" s="24"/>
      <c r="IO11" s="3"/>
      <c r="XES11" s="1"/>
      <c r="XEV11" s="1"/>
    </row>
    <row r="12" spans="2:249 16373:16376" x14ac:dyDescent="0.25">
      <c r="B12" s="23"/>
      <c r="C12" s="24"/>
      <c r="IO12" s="3"/>
      <c r="XES12" s="1"/>
      <c r="XEV12" s="1"/>
    </row>
    <row r="13" spans="2:249 16373:16376" x14ac:dyDescent="0.25">
      <c r="B13" s="23"/>
      <c r="C13" s="24"/>
      <c r="IO13" s="3"/>
      <c r="XES13" s="1"/>
      <c r="XEV13" s="1"/>
    </row>
    <row r="14" spans="2:249 16373:16376" x14ac:dyDescent="0.25">
      <c r="B14" s="23"/>
      <c r="C14" s="24"/>
      <c r="IO14" s="3"/>
      <c r="XES14" s="1"/>
      <c r="XEV14" s="1"/>
    </row>
    <row r="15" spans="2:249 16373:16376" x14ac:dyDescent="0.25">
      <c r="B15" s="23"/>
      <c r="C15" s="24"/>
      <c r="IO15" s="3"/>
      <c r="XES15" s="1"/>
      <c r="XEV15" s="1"/>
    </row>
    <row r="16" spans="2:249 16373:16376" x14ac:dyDescent="0.25">
      <c r="B16" s="23"/>
      <c r="C16" s="24"/>
      <c r="IO16" s="3"/>
      <c r="XES16" s="1"/>
      <c r="XEV16" s="1"/>
    </row>
    <row r="17" spans="1:249 16373:16376" x14ac:dyDescent="0.25">
      <c r="A17" s="1"/>
      <c r="B17" s="33" t="s">
        <v>13</v>
      </c>
      <c r="C17" s="25"/>
      <c r="D17" s="6"/>
      <c r="IO17" s="3"/>
      <c r="XET17" s="14" t="s">
        <v>4</v>
      </c>
      <c r="XEU17" s="12"/>
    </row>
    <row r="18" spans="1:249 16373:16376" x14ac:dyDescent="0.25">
      <c r="A18" s="1"/>
      <c r="B18" s="34"/>
      <c r="C18" s="25"/>
      <c r="D18" s="6"/>
      <c r="IO18" s="3"/>
    </row>
    <row r="19" spans="1:249 16373:16376" x14ac:dyDescent="0.25">
      <c r="A19" s="1"/>
      <c r="B19" s="35" t="s">
        <v>5</v>
      </c>
      <c r="C19" s="26">
        <v>1000000</v>
      </c>
      <c r="D19" s="6"/>
      <c r="IO19" s="3"/>
      <c r="XET19" s="12" t="s">
        <v>10</v>
      </c>
      <c r="XEU19" s="7">
        <f>+VLOOKUP(C20,$XET$3:$XEU$6,2,FALSE)</f>
        <v>12</v>
      </c>
    </row>
    <row r="20" spans="1:249 16373:16376" x14ac:dyDescent="0.25">
      <c r="A20" s="1"/>
      <c r="B20" s="35" t="s">
        <v>15</v>
      </c>
      <c r="C20" s="27" t="s">
        <v>9</v>
      </c>
      <c r="D20" s="6"/>
      <c r="IO20" s="3"/>
      <c r="XET20" s="12" t="s">
        <v>1</v>
      </c>
      <c r="XEU20" s="10">
        <f>+(1/(1+XEU8))</f>
        <v>0.99009900990099009</v>
      </c>
    </row>
    <row r="21" spans="1:249 16373:16376" x14ac:dyDescent="0.25">
      <c r="A21" s="1"/>
      <c r="B21" s="35" t="s">
        <v>0</v>
      </c>
      <c r="C21" s="28">
        <v>10</v>
      </c>
      <c r="D21" s="1"/>
      <c r="IO21" s="3"/>
      <c r="XET21" s="13" t="s">
        <v>2</v>
      </c>
      <c r="XEU21" s="10">
        <f>+XEU20^(1/XEU19)</f>
        <v>0.99917114944877705</v>
      </c>
    </row>
    <row r="22" spans="1:249 16373:16376" x14ac:dyDescent="0.25">
      <c r="A22" s="1"/>
      <c r="B22" s="34"/>
      <c r="C22" s="25"/>
      <c r="D22" s="6"/>
    </row>
    <row r="23" spans="1:249 16373:16376" x14ac:dyDescent="0.25">
      <c r="A23" s="1"/>
      <c r="B23" s="36" t="s">
        <v>12</v>
      </c>
      <c r="C23" s="29">
        <f>$C$19*(1-XEU21)/(1-XEU21^(C21*XEU19))</f>
        <v>8751.1762348697466</v>
      </c>
      <c r="D23" s="6"/>
    </row>
    <row r="24" spans="1:249 16373:16376" x14ac:dyDescent="0.25">
      <c r="A24" s="1"/>
      <c r="B24" s="37"/>
      <c r="C24" s="24"/>
      <c r="D24" s="6"/>
    </row>
    <row r="25" spans="1:249 16373:16376" x14ac:dyDescent="0.25">
      <c r="A25" s="1"/>
      <c r="B25" s="37"/>
      <c r="C25" s="25"/>
      <c r="D25" s="6"/>
    </row>
    <row r="26" spans="1:249 16373:16376" x14ac:dyDescent="0.25">
      <c r="A26" s="1"/>
      <c r="B26" s="33" t="s">
        <v>14</v>
      </c>
      <c r="C26" s="24"/>
      <c r="D26" s="6"/>
      <c r="XET26" s="15" t="s">
        <v>14</v>
      </c>
    </row>
    <row r="27" spans="1:249 16373:16376" x14ac:dyDescent="0.25">
      <c r="A27" s="1"/>
      <c r="B27" s="37"/>
      <c r="C27" s="24"/>
      <c r="D27" s="1"/>
    </row>
    <row r="28" spans="1:249 16373:16376" x14ac:dyDescent="0.25">
      <c r="A28" s="1"/>
      <c r="B28" s="35" t="s">
        <v>19</v>
      </c>
      <c r="C28" s="26">
        <v>1000000</v>
      </c>
      <c r="D28" s="1"/>
      <c r="XES28" s="1"/>
      <c r="XET28" s="12" t="s">
        <v>10</v>
      </c>
      <c r="XEU28" s="7">
        <f>+VLOOKUP(C29,$XET$3:$XEU$6,2,FALSE)</f>
        <v>12</v>
      </c>
      <c r="XEV28">
        <f>1/XEU28</f>
        <v>8.3333333333333329E-2</v>
      </c>
    </row>
    <row r="29" spans="1:249 16373:16376" x14ac:dyDescent="0.25">
      <c r="A29" s="1"/>
      <c r="B29" s="35" t="s">
        <v>15</v>
      </c>
      <c r="C29" s="27" t="s">
        <v>9</v>
      </c>
      <c r="XES29" s="1"/>
      <c r="XET29" s="11" t="s">
        <v>1</v>
      </c>
      <c r="XEU29" s="2">
        <f>+(1/(1+XEU8))</f>
        <v>0.99009900990099009</v>
      </c>
    </row>
    <row r="30" spans="1:249 16373:16376" x14ac:dyDescent="0.25">
      <c r="A30" s="1"/>
      <c r="B30" s="35" t="s">
        <v>20</v>
      </c>
      <c r="C30" s="26">
        <v>10000</v>
      </c>
      <c r="D30" s="1"/>
      <c r="XES30" s="1"/>
      <c r="XET30" s="13" t="s">
        <v>2</v>
      </c>
      <c r="XEU30" s="2">
        <f>+XEU29^(1/XEU28)</f>
        <v>0.99917114944877705</v>
      </c>
    </row>
    <row r="31" spans="1:249 16373:16376" x14ac:dyDescent="0.25">
      <c r="A31" s="1"/>
      <c r="B31" s="34"/>
      <c r="C31" s="25"/>
      <c r="D31" s="1"/>
      <c r="XES31" s="1"/>
      <c r="XET31" s="6"/>
      <c r="XEU31" s="6"/>
    </row>
    <row r="32" spans="1:249 16373:16376" x14ac:dyDescent="0.25">
      <c r="A32" s="1"/>
      <c r="B32" s="36" t="s">
        <v>17</v>
      </c>
      <c r="C32" s="30">
        <f>ROUNDDOWN(XEU32/XEV28,0)</f>
        <v>104</v>
      </c>
      <c r="D32" s="1"/>
      <c r="XES32" s="1"/>
      <c r="XET32" s="13" t="s">
        <v>16</v>
      </c>
      <c r="XEU32" s="18">
        <f>LOG(1-C28/C30*(1-XEU30),XEU29)</f>
        <v>8.6954360641167465</v>
      </c>
    </row>
    <row r="33" spans="1:4 16373:16375" x14ac:dyDescent="0.25">
      <c r="A33" s="1"/>
      <c r="B33" s="36" t="s">
        <v>18</v>
      </c>
      <c r="C33" s="31">
        <f>+XEU32-XEU33</f>
        <v>8.6666666666666661</v>
      </c>
      <c r="D33" s="1"/>
      <c r="XES33" s="1"/>
      <c r="XEU33" s="19">
        <f>+XEU32-C32*XEV28</f>
        <v>2.8769397450080447E-2</v>
      </c>
    </row>
    <row r="34" spans="1:4 16373:16375" ht="15.75" thickBot="1" x14ac:dyDescent="0.3">
      <c r="A34" s="1"/>
      <c r="B34" s="38" t="s">
        <v>21</v>
      </c>
      <c r="C34" s="39">
        <f>+XEU33/XEV28*C30</f>
        <v>3452.3276940096539</v>
      </c>
      <c r="D34" s="5"/>
      <c r="XES34" s="1"/>
      <c r="XET34" s="6"/>
    </row>
    <row r="35" spans="1:4 16373:16375" x14ac:dyDescent="0.25">
      <c r="A35" s="1"/>
      <c r="B35" s="1"/>
      <c r="C35" s="17"/>
      <c r="D35" s="1"/>
      <c r="XES35" s="1"/>
      <c r="XET35" s="6"/>
      <c r="XEU35" s="20"/>
    </row>
    <row r="36" spans="1:4 16373:16375" x14ac:dyDescent="0.25">
      <c r="A36" s="1"/>
      <c r="B36" s="1"/>
      <c r="C36" s="1"/>
      <c r="D36" s="1"/>
      <c r="XES36" s="1"/>
      <c r="XET36" s="6"/>
      <c r="XEU36" s="6"/>
    </row>
    <row r="37" spans="1:4 16373:16375" x14ac:dyDescent="0.25">
      <c r="XEU37" s="19"/>
    </row>
    <row r="39" spans="1:4 16373:16375" x14ac:dyDescent="0.25">
      <c r="XEU39" s="16"/>
    </row>
  </sheetData>
  <dataValidations count="2">
    <dataValidation type="whole" allowBlank="1" showInputMessage="1" showErrorMessage="1" sqref="C21" xr:uid="{00000000-0002-0000-0000-000000000000}">
      <formula1>1</formula1>
      <formula2>100</formula2>
    </dataValidation>
    <dataValidation type="list" allowBlank="1" showInputMessage="1" showErrorMessage="1" sqref="C29 C20" xr:uid="{00000000-0002-0000-0000-000001000000}">
      <formula1>$XET$4:$XET$6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ERSTE Járadék Kalkulátor</vt:lpstr>
    </vt:vector>
  </TitlesOfParts>
  <Company>UNION Vienna Insurance Group Biztosító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Kozák Ádám</dc:creator>
  <cp:lastModifiedBy>lovasz</cp:lastModifiedBy>
  <dcterms:created xsi:type="dcterms:W3CDTF">2015-07-31T15:59:10Z</dcterms:created>
  <dcterms:modified xsi:type="dcterms:W3CDTF">2023-04-05T11:26:07Z</dcterms:modified>
</cp:coreProperties>
</file>